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i\Desktop\BILANCIO AgID\Programma acquisti 2022-2023\nuovo\"/>
    </mc:Choice>
  </mc:AlternateContent>
  <bookViews>
    <workbookView xWindow="0" yWindow="0" windowWidth="23040" windowHeight="8328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9" i="1"/>
  <c r="Y7" i="1"/>
  <c r="A8" i="1" l="1"/>
  <c r="A7" i="1"/>
  <c r="A6" i="1"/>
  <c r="A5" i="1"/>
  <c r="A4" i="1"/>
  <c r="A3" i="1"/>
  <c r="Y6" i="1" l="1"/>
  <c r="Y10" i="1" l="1"/>
  <c r="Y9" i="1" l="1"/>
  <c r="Y8" i="1"/>
  <c r="Y5" i="1" l="1"/>
  <c r="Y3" i="1" l="1"/>
</calcChain>
</file>

<file path=xl/sharedStrings.xml><?xml version="1.0" encoding="utf-8"?>
<sst xmlns="http://schemas.openxmlformats.org/spreadsheetml/2006/main" count="117" uniqueCount="75">
  <si>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</si>
  <si>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</si>
  <si>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</si>
  <si>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</si>
  <si>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</si>
  <si>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</si>
  <si>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</si>
  <si>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</si>
  <si>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</si>
  <si>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</si>
  <si>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</si>
  <si>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</si>
  <si>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</si>
  <si>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</si>
  <si>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</si>
  <si>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</si>
  <si>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</si>
  <si>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</si>
  <si>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</si>
  <si>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</si>
  <si>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</si>
  <si>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</si>
  <si>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</si>
  <si>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</si>
  <si>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</si>
  <si>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</si>
  <si>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</si>
  <si>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</si>
  <si>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</si>
  <si>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</si>
  <si>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</si>
  <si>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</si>
  <si>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</si>
  <si>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</si>
  <si>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</si>
  <si>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</si>
  <si>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</si>
  <si>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</si>
  <si>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</si>
  <si>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</si>
  <si>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</si>
  <si>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</si>
  <si>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</si>
  <si>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>8127400EA3</t>
  </si>
  <si>
    <t>no</t>
  </si>
  <si>
    <t>ITI43</t>
  </si>
  <si>
    <t>79411000-8 72224000-1</t>
  </si>
  <si>
    <t>Acquisizione servizi Lotto 9 della Gara Consip Digital Transformation</t>
  </si>
  <si>
    <t>si</t>
  </si>
  <si>
    <t>72315000-6, 72315100-7, 32581000-9, 30211300-4, 72510000-3, 72262000-9</t>
  </si>
  <si>
    <t>Proroga Tecnica contratto per le Infrastrutture Condivise</t>
  </si>
  <si>
    <t>NA</t>
  </si>
  <si>
    <t>servizi</t>
  </si>
  <si>
    <t>DNLMRN57A18E435X</t>
  </si>
  <si>
    <t>Di Nillo</t>
  </si>
  <si>
    <t>Marino</t>
  </si>
  <si>
    <t>non grava su SPC ma sulla scheda Gare Strategiche</t>
  </si>
  <si>
    <t>Massimale stimato per la nuova gara Infrastrutture Condivise SPC di prossima pubblicazione</t>
  </si>
  <si>
    <t>73000000-2</t>
  </si>
  <si>
    <t>fattibilità format Piano triennale e piattaforma integrata, analisi requisiti</t>
  </si>
  <si>
    <t>BRRRMR57S63H501M</t>
  </si>
  <si>
    <t>Barrese</t>
  </si>
  <si>
    <t>Rosamaria</t>
  </si>
  <si>
    <t>72500000-0</t>
  </si>
  <si>
    <t>sviluppo piattaforma integrata rilevazione spesa iCT  - Piano triennale - monitoraggio</t>
  </si>
  <si>
    <t>sviluppatore ICT  (selezione cococo?)</t>
  </si>
  <si>
    <t>6049538CAC</t>
  </si>
  <si>
    <t>Identificazione ed acquisizione di soluzioni applicative a suupporto delle attività del Servizio Vigilanza - ulteriori sviluppi</t>
  </si>
  <si>
    <t>Ciarallo</t>
  </si>
  <si>
    <t>Caterina</t>
  </si>
  <si>
    <t>CRLCRN65M53F839R</t>
  </si>
  <si>
    <t>note</t>
  </si>
  <si>
    <t>30000000-9</t>
  </si>
  <si>
    <t>Realizzazione e gestione del elenco pubblico (INAD) previsto dall'art. 6-quater del CAD36</t>
  </si>
  <si>
    <t>valutare eventuale copertura sui fondi PON - Italia 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</si>
</sst>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000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65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P3" zoomScale="110" zoomScaleNormal="110" workbookViewId="0">
      <selection activeCell="AA12" sqref="AA12"/>
    </sheetView>
  </sheetViews>
  <sheetFormatPr defaultRowHeight="14.4" x14ac:dyDescent="0.3"/>
  <cols>
    <col min="1" max="1" width="21.33203125" bestFit="1" customWidth="1"/>
    <col min="2" max="2" width="12" bestFit="1" customWidth="1"/>
    <col min="3" max="3" width="13.77734375" style="14" customWidth="1"/>
    <col min="4" max="4" width="13.21875" style="14" customWidth="1"/>
    <col min="5" max="5" width="13.21875" customWidth="1"/>
    <col min="6" max="6" width="15.109375" customWidth="1"/>
    <col min="7" max="7" width="8.88671875" style="14"/>
    <col min="8" max="8" width="12.77734375" bestFit="1" customWidth="1"/>
    <col min="9" max="9" width="10.5546875" customWidth="1"/>
    <col min="11" max="11" width="8.88671875" style="14"/>
    <col min="12" max="12" width="20.21875" style="13" customWidth="1"/>
    <col min="13" max="13" width="39.33203125" customWidth="1"/>
    <col min="16" max="16" width="18.21875" bestFit="1" customWidth="1"/>
    <col min="21" max="21" width="12.6640625" customWidth="1"/>
    <col min="22" max="23" width="11.33203125" bestFit="1" customWidth="1"/>
    <col min="24" max="24" width="15.44140625" customWidth="1"/>
    <col min="25" max="25" width="12.77734375" bestFit="1" customWidth="1"/>
    <col min="26" max="26" width="10.33203125" bestFit="1" customWidth="1"/>
    <col min="31" max="31" width="15.44140625" customWidth="1"/>
  </cols>
  <sheetData>
    <row r="1" spans="1:31" ht="179.4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5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5" t="s">
        <v>18</v>
      </c>
      <c r="T1" s="6" t="s">
        <v>19</v>
      </c>
      <c r="U1" s="6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  <c r="AA1" s="1" t="s">
        <v>26</v>
      </c>
      <c r="AB1" s="3" t="s">
        <v>27</v>
      </c>
      <c r="AC1" s="1" t="s">
        <v>28</v>
      </c>
      <c r="AD1" s="1" t="s">
        <v>29</v>
      </c>
      <c r="AE1" s="1" t="s">
        <v>71</v>
      </c>
    </row>
    <row r="2" spans="1:31" ht="27.6" x14ac:dyDescent="0.3">
      <c r="A2" s="7" t="s">
        <v>30</v>
      </c>
      <c r="B2" s="7" t="s">
        <v>30</v>
      </c>
      <c r="C2" s="7" t="s">
        <v>31</v>
      </c>
      <c r="D2" s="7" t="s">
        <v>31</v>
      </c>
      <c r="E2" s="8" t="s">
        <v>30</v>
      </c>
      <c r="F2" s="7" t="s">
        <v>30</v>
      </c>
      <c r="G2" s="7" t="s">
        <v>32</v>
      </c>
      <c r="H2" s="9" t="s">
        <v>33</v>
      </c>
      <c r="I2" s="10" t="s">
        <v>34</v>
      </c>
      <c r="J2" s="7" t="s">
        <v>30</v>
      </c>
      <c r="K2" s="11" t="s">
        <v>35</v>
      </c>
      <c r="L2" s="11" t="s">
        <v>36</v>
      </c>
      <c r="M2" s="11" t="s">
        <v>37</v>
      </c>
      <c r="N2" s="11" t="s">
        <v>32</v>
      </c>
      <c r="O2" s="11" t="s">
        <v>38</v>
      </c>
      <c r="P2" s="7" t="s">
        <v>37</v>
      </c>
      <c r="Q2" s="7" t="s">
        <v>37</v>
      </c>
      <c r="R2" s="7" t="s">
        <v>37</v>
      </c>
      <c r="S2" s="7" t="s">
        <v>39</v>
      </c>
      <c r="T2" s="7" t="s">
        <v>37</v>
      </c>
      <c r="U2" s="7" t="s">
        <v>40</v>
      </c>
      <c r="V2" s="9" t="s">
        <v>41</v>
      </c>
      <c r="W2" s="9" t="s">
        <v>41</v>
      </c>
      <c r="X2" s="9" t="s">
        <v>41</v>
      </c>
      <c r="Y2" s="12" t="s">
        <v>42</v>
      </c>
      <c r="Z2" s="9" t="s">
        <v>41</v>
      </c>
      <c r="AA2" s="7" t="s">
        <v>37</v>
      </c>
      <c r="AB2" s="7" t="s">
        <v>32</v>
      </c>
      <c r="AC2" s="7" t="s">
        <v>30</v>
      </c>
      <c r="AD2" s="7" t="s">
        <v>37</v>
      </c>
      <c r="AE2" s="17"/>
    </row>
    <row r="3" spans="1:31" s="15" customFormat="1" ht="41.4" x14ac:dyDescent="0.3">
      <c r="A3" s="18" t="str">
        <f>+B3&amp;C3&amp;"0001"</f>
        <v>9773502058420210001</v>
      </c>
      <c r="B3" s="11">
        <v>97735020584</v>
      </c>
      <c r="C3" s="11">
        <v>2021</v>
      </c>
      <c r="D3" s="11">
        <v>2021</v>
      </c>
      <c r="E3" s="8"/>
      <c r="F3" s="11" t="s">
        <v>43</v>
      </c>
      <c r="G3" s="11" t="s">
        <v>44</v>
      </c>
      <c r="H3" s="8"/>
      <c r="I3" s="11" t="s">
        <v>45</v>
      </c>
      <c r="J3" s="11"/>
      <c r="K3" s="19" t="s">
        <v>52</v>
      </c>
      <c r="L3" s="11" t="s">
        <v>46</v>
      </c>
      <c r="M3" s="11" t="s">
        <v>47</v>
      </c>
      <c r="N3" s="11"/>
      <c r="O3" s="11">
        <v>1</v>
      </c>
      <c r="P3" s="11" t="s">
        <v>51</v>
      </c>
      <c r="Q3" s="11" t="s">
        <v>51</v>
      </c>
      <c r="R3" s="11" t="s">
        <v>51</v>
      </c>
      <c r="S3" s="11"/>
      <c r="T3" s="11"/>
      <c r="U3" s="11">
        <v>36</v>
      </c>
      <c r="V3" s="8">
        <v>1220000</v>
      </c>
      <c r="W3" s="8">
        <v>1220000</v>
      </c>
      <c r="X3" s="8">
        <v>940000</v>
      </c>
      <c r="Y3" s="8">
        <f>SUM(V3:X3)</f>
        <v>3380000</v>
      </c>
      <c r="Z3" s="8"/>
      <c r="AA3" s="11"/>
      <c r="AB3" s="11"/>
      <c r="AC3" s="11"/>
      <c r="AD3" s="11"/>
      <c r="AE3" s="11" t="s">
        <v>56</v>
      </c>
    </row>
    <row r="4" spans="1:31" s="16" customFormat="1" ht="55.2" x14ac:dyDescent="0.3">
      <c r="A4" s="18" t="str">
        <f>+B4&amp;C4&amp;"0002"</f>
        <v>9773502058420210002</v>
      </c>
      <c r="B4" s="11">
        <v>97735020584</v>
      </c>
      <c r="C4" s="7">
        <v>2021</v>
      </c>
      <c r="D4" s="7">
        <v>2021</v>
      </c>
      <c r="E4" s="8" t="s">
        <v>66</v>
      </c>
      <c r="F4" s="7"/>
      <c r="G4" s="7" t="s">
        <v>48</v>
      </c>
      <c r="H4" s="9"/>
      <c r="I4" s="11" t="s">
        <v>45</v>
      </c>
      <c r="J4" s="7"/>
      <c r="K4" s="11" t="s">
        <v>52</v>
      </c>
      <c r="L4" s="20" t="s">
        <v>49</v>
      </c>
      <c r="M4" s="11" t="s">
        <v>50</v>
      </c>
      <c r="N4" s="11"/>
      <c r="O4" s="11">
        <v>1</v>
      </c>
      <c r="P4" s="7" t="s">
        <v>53</v>
      </c>
      <c r="Q4" s="7" t="s">
        <v>54</v>
      </c>
      <c r="R4" s="7" t="s">
        <v>55</v>
      </c>
      <c r="S4" s="7"/>
      <c r="T4" s="7"/>
      <c r="U4" s="7">
        <v>22</v>
      </c>
      <c r="V4" s="8">
        <v>1243554.05</v>
      </c>
      <c r="W4" s="8">
        <v>586480.32999999996</v>
      </c>
      <c r="X4" s="8">
        <v>0</v>
      </c>
      <c r="Y4" s="8">
        <v>1830034.38</v>
      </c>
      <c r="Z4" s="9"/>
      <c r="AA4" s="7"/>
      <c r="AB4" s="7"/>
      <c r="AC4" s="7"/>
      <c r="AD4" s="7"/>
      <c r="AE4" s="11"/>
    </row>
    <row r="5" spans="1:31" s="16" customFormat="1" ht="41.4" x14ac:dyDescent="0.3">
      <c r="A5" s="18" t="str">
        <f>+B5&amp;C5&amp;"0003"</f>
        <v>9773502058420220003</v>
      </c>
      <c r="B5" s="11">
        <v>97735020584</v>
      </c>
      <c r="C5" s="7">
        <v>2022</v>
      </c>
      <c r="D5" s="7">
        <v>2022</v>
      </c>
      <c r="E5" s="8"/>
      <c r="F5" s="7"/>
      <c r="G5" s="7" t="s">
        <v>44</v>
      </c>
      <c r="H5" s="9"/>
      <c r="I5" s="11" t="s">
        <v>45</v>
      </c>
      <c r="J5" s="7"/>
      <c r="K5" s="11" t="s">
        <v>52</v>
      </c>
      <c r="L5" s="11"/>
      <c r="M5" s="11" t="s">
        <v>57</v>
      </c>
      <c r="N5" s="11"/>
      <c r="O5" s="11">
        <v>1</v>
      </c>
      <c r="P5" s="7"/>
      <c r="Q5" s="7"/>
      <c r="R5" s="7"/>
      <c r="S5" s="7"/>
      <c r="T5" s="7"/>
      <c r="U5" s="7">
        <v>48</v>
      </c>
      <c r="V5" s="8">
        <v>1145000</v>
      </c>
      <c r="W5" s="8">
        <v>815000</v>
      </c>
      <c r="X5" s="8">
        <v>2000000</v>
      </c>
      <c r="Y5" s="8">
        <f>SUM(V5:X5)</f>
        <v>3960000</v>
      </c>
      <c r="Z5" s="9"/>
      <c r="AA5" s="7"/>
      <c r="AB5" s="7"/>
      <c r="AC5" s="7"/>
      <c r="AD5" s="7"/>
      <c r="AE5" s="11"/>
    </row>
    <row r="6" spans="1:31" s="26" customFormat="1" ht="27.6" x14ac:dyDescent="0.3">
      <c r="A6" s="18" t="str">
        <f>+B6&amp;C6&amp;"0004"</f>
        <v>9773502058420220004</v>
      </c>
      <c r="B6" s="11">
        <v>97735020584</v>
      </c>
      <c r="C6" s="7">
        <v>2022</v>
      </c>
      <c r="D6" s="7">
        <v>2022</v>
      </c>
      <c r="E6" s="8"/>
      <c r="F6" s="7"/>
      <c r="G6" s="7" t="s">
        <v>44</v>
      </c>
      <c r="H6" s="9"/>
      <c r="I6" s="11" t="s">
        <v>45</v>
      </c>
      <c r="J6" s="7"/>
      <c r="K6" s="11" t="s">
        <v>52</v>
      </c>
      <c r="L6" s="11"/>
      <c r="M6" s="20" t="s">
        <v>73</v>
      </c>
      <c r="N6" s="11"/>
      <c r="O6" s="11">
        <v>1</v>
      </c>
      <c r="P6" s="7"/>
      <c r="Q6" s="7"/>
      <c r="R6" s="7"/>
      <c r="S6" s="7"/>
      <c r="T6" s="7"/>
      <c r="U6" s="7">
        <v>36</v>
      </c>
      <c r="V6" s="8">
        <v>250000</v>
      </c>
      <c r="W6" s="8">
        <v>250000</v>
      </c>
      <c r="X6" s="8">
        <v>250000</v>
      </c>
      <c r="Y6" s="8">
        <f>SUM(V6:X6)</f>
        <v>750000</v>
      </c>
      <c r="Z6" s="9"/>
      <c r="AA6" s="7"/>
      <c r="AB6" s="7"/>
      <c r="AC6" s="7"/>
      <c r="AD6" s="7"/>
      <c r="AE6" s="11"/>
    </row>
    <row r="7" spans="1:31" s="16" customFormat="1" ht="27.6" x14ac:dyDescent="0.3">
      <c r="A7" s="18" t="str">
        <f>+B7&amp;C7&amp;"0005"</f>
        <v>9773502058420220005</v>
      </c>
      <c r="B7" s="11">
        <v>97735020584</v>
      </c>
      <c r="C7" s="21">
        <v>2022</v>
      </c>
      <c r="D7" s="21">
        <v>2021</v>
      </c>
      <c r="E7" s="20"/>
      <c r="F7" s="20"/>
      <c r="G7" s="20" t="s">
        <v>44</v>
      </c>
      <c r="H7" s="22"/>
      <c r="I7" s="11" t="s">
        <v>45</v>
      </c>
      <c r="J7" s="20"/>
      <c r="K7" s="20" t="s">
        <v>52</v>
      </c>
      <c r="L7" s="20" t="s">
        <v>58</v>
      </c>
      <c r="M7" s="20" t="s">
        <v>59</v>
      </c>
      <c r="N7" s="20"/>
      <c r="O7" s="23">
        <v>1</v>
      </c>
      <c r="P7" s="20" t="s">
        <v>60</v>
      </c>
      <c r="Q7" s="20" t="s">
        <v>61</v>
      </c>
      <c r="R7" s="20" t="s">
        <v>62</v>
      </c>
      <c r="S7" s="24">
        <v>1</v>
      </c>
      <c r="T7" s="20"/>
      <c r="U7" s="21">
        <v>15</v>
      </c>
      <c r="V7" s="8">
        <v>180000</v>
      </c>
      <c r="W7" s="8">
        <v>70000</v>
      </c>
      <c r="X7" s="8">
        <v>0</v>
      </c>
      <c r="Y7" s="8">
        <f>SUM(V7:X7)</f>
        <v>250000</v>
      </c>
      <c r="Z7" s="22"/>
      <c r="AA7" s="20"/>
      <c r="AB7" s="20"/>
      <c r="AC7" s="20"/>
      <c r="AD7" s="20"/>
      <c r="AE7" s="11"/>
    </row>
    <row r="8" spans="1:31" s="16" customFormat="1" ht="55.2" x14ac:dyDescent="0.3">
      <c r="A8" s="18" t="str">
        <f>+B8&amp;C8&amp;"0006"</f>
        <v>9773502058420220006</v>
      </c>
      <c r="B8" s="11">
        <v>97735020584</v>
      </c>
      <c r="C8" s="21">
        <v>2022</v>
      </c>
      <c r="D8" s="21">
        <v>2022</v>
      </c>
      <c r="E8" s="20"/>
      <c r="F8" s="20"/>
      <c r="G8" s="20" t="s">
        <v>44</v>
      </c>
      <c r="H8" s="22"/>
      <c r="I8" s="11" t="s">
        <v>45</v>
      </c>
      <c r="J8" s="20"/>
      <c r="K8" s="20" t="s">
        <v>52</v>
      </c>
      <c r="L8" s="20" t="s">
        <v>63</v>
      </c>
      <c r="M8" s="20" t="s">
        <v>64</v>
      </c>
      <c r="N8" s="20"/>
      <c r="O8" s="23">
        <v>1</v>
      </c>
      <c r="P8" s="20" t="s">
        <v>60</v>
      </c>
      <c r="Q8" s="20" t="s">
        <v>61</v>
      </c>
      <c r="R8" s="20" t="s">
        <v>62</v>
      </c>
      <c r="S8" s="24">
        <v>1</v>
      </c>
      <c r="T8" s="20"/>
      <c r="U8" s="21">
        <v>24</v>
      </c>
      <c r="V8" s="8">
        <v>400000</v>
      </c>
      <c r="W8" s="8">
        <v>600000</v>
      </c>
      <c r="X8" s="8">
        <v>200000</v>
      </c>
      <c r="Y8" s="8">
        <f>SUM(V8:X8)</f>
        <v>1200000</v>
      </c>
      <c r="Z8" s="22"/>
      <c r="AA8" s="20"/>
      <c r="AB8" s="20"/>
      <c r="AC8" s="20"/>
      <c r="AD8" s="20"/>
      <c r="AE8" s="11" t="s">
        <v>74</v>
      </c>
    </row>
    <row r="9" spans="1:31" s="16" customFormat="1" x14ac:dyDescent="0.3">
      <c r="A9" s="18" t="str">
        <f>+B9&amp;C9&amp;"0007"</f>
        <v>9773502058420220007</v>
      </c>
      <c r="B9" s="11">
        <v>97735020584</v>
      </c>
      <c r="C9" s="21">
        <v>2022</v>
      </c>
      <c r="D9" s="21">
        <v>2021</v>
      </c>
      <c r="E9" s="20"/>
      <c r="F9" s="20"/>
      <c r="G9" s="20" t="s">
        <v>44</v>
      </c>
      <c r="H9" s="22"/>
      <c r="I9" s="11" t="s">
        <v>45</v>
      </c>
      <c r="J9" s="20"/>
      <c r="K9" s="20" t="s">
        <v>52</v>
      </c>
      <c r="L9" s="20"/>
      <c r="M9" s="20" t="s">
        <v>65</v>
      </c>
      <c r="N9" s="20"/>
      <c r="O9" s="23">
        <v>1</v>
      </c>
      <c r="P9" s="20"/>
      <c r="Q9" s="20"/>
      <c r="R9" s="20"/>
      <c r="S9" s="24"/>
      <c r="T9" s="20"/>
      <c r="U9" s="21">
        <v>36</v>
      </c>
      <c r="V9" s="8">
        <v>68000</v>
      </c>
      <c r="W9" s="8">
        <v>68000</v>
      </c>
      <c r="X9" s="8">
        <v>68000</v>
      </c>
      <c r="Y9" s="8">
        <f>SUM(V9:X9)</f>
        <v>204000</v>
      </c>
      <c r="Z9" s="22"/>
      <c r="AA9" s="20"/>
      <c r="AB9" s="20"/>
      <c r="AC9" s="20"/>
      <c r="AD9" s="20"/>
      <c r="AE9" s="11"/>
    </row>
    <row r="10" spans="1:31" s="16" customFormat="1" ht="41.4" x14ac:dyDescent="0.3">
      <c r="A10" s="18" t="str">
        <f>+B10&amp;C10&amp;"0008"</f>
        <v>9773502058420220008</v>
      </c>
      <c r="B10" s="11">
        <v>97735020584</v>
      </c>
      <c r="C10" s="21">
        <v>2022</v>
      </c>
      <c r="D10" s="21">
        <v>2021</v>
      </c>
      <c r="E10" s="25"/>
      <c r="F10" s="25"/>
      <c r="G10" s="20" t="s">
        <v>44</v>
      </c>
      <c r="H10" s="25"/>
      <c r="I10" s="11" t="s">
        <v>45</v>
      </c>
      <c r="J10" s="20"/>
      <c r="K10" s="20" t="s">
        <v>52</v>
      </c>
      <c r="L10" s="20" t="s">
        <v>72</v>
      </c>
      <c r="M10" s="20" t="s">
        <v>67</v>
      </c>
      <c r="N10" s="25"/>
      <c r="O10" s="23">
        <v>2</v>
      </c>
      <c r="P10" s="25" t="s">
        <v>70</v>
      </c>
      <c r="Q10" s="20" t="s">
        <v>68</v>
      </c>
      <c r="R10" s="20" t="s">
        <v>69</v>
      </c>
      <c r="S10" s="24">
        <v>1</v>
      </c>
      <c r="T10" s="25"/>
      <c r="U10" s="21">
        <v>24</v>
      </c>
      <c r="V10" s="8">
        <v>100000</v>
      </c>
      <c r="W10" s="8">
        <v>200000</v>
      </c>
      <c r="X10" s="8">
        <v>0</v>
      </c>
      <c r="Y10" s="8">
        <f>SUM(V10:X10)</f>
        <v>300000</v>
      </c>
      <c r="Z10" s="25"/>
      <c r="AA10" s="25"/>
      <c r="AB10" s="25"/>
      <c r="AC10" s="25"/>
      <c r="AD10" s="25"/>
      <c r="AE10" s="11"/>
    </row>
  </sheetData>
  <pageMargins left="0.7" right="0.7" top="0.75" bottom="0.75" header="0.3" footer="0.3"/>
  <pageSetup paperSize="9" orientation="portrait" horizontalDpi="4294967293" verticalDpi="0" r:id="rId1"/>
  <ignoredErrors>
    <ignoredError sqref="Y3 Y5:Y7 Y10" formulaRange="1"/>
    <ignoredError sqref="Y8 Y9" formulaRange="1" unlockedFormula="1"/>
    <ignoredError sqref="A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Letizia</dc:creator>
  <cp:lastModifiedBy>Collacchi Michela</cp:lastModifiedBy>
  <dcterms:created xsi:type="dcterms:W3CDTF">2021-09-30T10:25:55Z</dcterms:created>
  <dcterms:modified xsi:type="dcterms:W3CDTF">2021-10-08T09:52:50Z</dcterms:modified>
</cp:coreProperties>
</file>