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cr\Desktop\ITER OTTOBRE 2021\20210921 PROGRAMMA ACQUISTI\allegati per dt programma acquisti\"/>
    </mc:Choice>
  </mc:AlternateContent>
  <bookViews>
    <workbookView xWindow="0" yWindow="0" windowWidth="23040" windowHeight="919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C6" i="1" l="1"/>
  <c r="G5" i="1"/>
  <c r="E5" i="1" s="1"/>
  <c r="F5" i="1" s="1"/>
  <c r="C5" i="1"/>
  <c r="D5" i="1" s="1"/>
  <c r="F4" i="1"/>
  <c r="E4" i="1"/>
  <c r="C4" i="1"/>
  <c r="D4" i="1" s="1"/>
  <c r="F3" i="1"/>
  <c r="F6" i="1" s="1"/>
  <c r="E3" i="1"/>
  <c r="E6" i="1" s="1"/>
  <c r="C3" i="1"/>
  <c r="D3" i="1" s="1"/>
  <c r="D6" i="1" s="1"/>
</calcChain>
</file>

<file path=xl/sharedStrings.xml><?xml version="1.0" encoding="utf-8"?>
<sst xmlns="http://schemas.openxmlformats.org/spreadsheetml/2006/main" count="13" uniqueCount="13">
  <si>
    <t>Descrizione</t>
  </si>
  <si>
    <t>Budget 
Complessivo</t>
  </si>
  <si>
    <t>Risorse umane (FTE)</t>
  </si>
  <si>
    <t>Altro 
(SaaS+Device+Voucher+travel)</t>
  </si>
  <si>
    <t>Attività</t>
  </si>
  <si>
    <t>Esperti Agid</t>
  </si>
  <si>
    <t>Fornitori</t>
  </si>
  <si>
    <r>
      <rPr>
        <b/>
        <sz val="11"/>
        <color rgb="FF000000"/>
        <rFont val="Calibri"/>
        <family val="2"/>
      </rPr>
      <t>T1 Number of test of public and private entities websites and APPs' accessibility (in %):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• 9 Mn to run accessibility test on about 100% of 23,000 public and private entities websites and apps (~66,90 FTEs over 4 years with average annual cost of € 95k; a share of other direct cost’ items over 4 years of €2,7 Mn)
</t>
    </r>
  </si>
  <si>
    <r>
      <rPr>
        <b/>
        <sz val="11"/>
        <color rgb="FF000000"/>
        <rFont val="Calibri"/>
        <family val="2"/>
      </rPr>
      <t>T2 Number of awareness initiatives available (webinars/events, white papers, open data sets, commissioning and sharing of 6 different webkits) (in %):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• 9 Mn for training, communication, development and sharing of 6 types of reusable web kits for PA (~94,82 FTEs over 4 years with average annual cost of € 80k; a share of other direct cost’ items over 4 years of €1,6 Mn)
</t>
    </r>
  </si>
  <si>
    <t>Piattaforma management del progetto (Project Management - SaaS) - 500K euro
Dashboard di back office dei dati di monitoraggio (SaaS + sviluppo) - 50K euro
Toolkit
Open Data
Pubblicazioni
Formazione
Altre attività di comunicazione</t>
  </si>
  <si>
    <r>
      <rPr>
        <b/>
        <sz val="11"/>
        <color rgb="FF000000"/>
        <rFont val="Calibri"/>
        <family val="2"/>
      </rPr>
      <t>T3 Number of Regions/Metropolitan Cities/local public administrations with improved accessibility of digital services: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• 62 Mn to provide technical and financial support to local PAs (differentiated across the territory based on objective elements) on the implementation of the ICT accessibility national law (~88,90 FTEs over 4 years with average annual cost of € 91k, a share of other direct cost’ items over 4 years of € 3,2 Mn and issuance of two-year vouchers - average value of € 490k each -  to all Regions, Metropolitan Cities and 20 other local administration)
</t>
    </r>
  </si>
  <si>
    <t>Servizio SaaS di Monitoring Websites (siteimprove - SaaS) - 900K euro
Piattaforma management del progetto (Project Management - SaaS) - 900K euro
Dashboard di back office dei dati di monitoraggio (SaaS + sviluppo) - 600K euro
Supporto tecnico-specialistico (no risorse) 800K
Voucher 53,1 MLN euro</t>
  </si>
  <si>
    <t xml:space="preserve">Servizio SaaS di Monitoring Websites (siteimprove - SaaS) - 500K euro + 800K euro  Monitoring Websites CNR
Piattaforma management del progetto (Project Management - SaaS) - 400K euro
Dashboard di back office dei dati di monitoraggio (SaaS + sviluppo) - 50K euro
- National Catalogue website/app for public services (sviluppo) 950K euro
- Test sull'accessibilità dei siti web / app (servizi professionali)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</si>
</sst>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64" fontId="1" fillId="0" borderId="1" xfId="1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Migliaia" xfId="1" builtinId="3" customBuiltin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H3" sqref="H3"/>
    </sheetView>
  </sheetViews>
  <sheetFormatPr defaultRowHeight="14.5" x14ac:dyDescent="0.35"/>
  <cols>
    <col min="1" max="1" width="69.08984375" customWidth="1"/>
    <col min="2" max="2" width="11.90625" customWidth="1"/>
    <col min="3" max="3" width="11.1796875" style="12" bestFit="1" customWidth="1"/>
    <col min="4" max="4" width="11.1796875" style="12" customWidth="1"/>
    <col min="5" max="5" width="8.453125" style="12" bestFit="1" customWidth="1"/>
    <col min="6" max="6" width="13.1796875" style="12" customWidth="1"/>
    <col min="7" max="7" width="28.90625" style="12" customWidth="1"/>
    <col min="8" max="8" width="46.81640625" style="15" customWidth="1"/>
    <col min="9" max="9" width="8.90625" customWidth="1"/>
  </cols>
  <sheetData>
    <row r="1" spans="1:15" x14ac:dyDescent="0.35">
      <c r="A1" s="16" t="s">
        <v>0</v>
      </c>
      <c r="B1" s="17" t="s">
        <v>1</v>
      </c>
      <c r="C1" s="18" t="s">
        <v>2</v>
      </c>
      <c r="D1" s="18"/>
      <c r="E1" s="18"/>
      <c r="F1" s="18"/>
      <c r="G1" s="17" t="s">
        <v>3</v>
      </c>
      <c r="H1" s="19" t="s">
        <v>4</v>
      </c>
      <c r="I1" s="1"/>
      <c r="J1" s="1"/>
      <c r="K1" s="1"/>
      <c r="L1" s="1"/>
      <c r="M1" s="1"/>
    </row>
    <row r="2" spans="1:15" x14ac:dyDescent="0.35">
      <c r="A2" s="16"/>
      <c r="B2" s="17"/>
      <c r="C2" s="18" t="s">
        <v>5</v>
      </c>
      <c r="D2" s="18"/>
      <c r="E2" s="18" t="s">
        <v>6</v>
      </c>
      <c r="F2" s="18"/>
      <c r="G2" s="17"/>
      <c r="H2" s="19"/>
      <c r="I2" s="1"/>
      <c r="J2" s="1"/>
      <c r="K2" s="1"/>
      <c r="L2" s="1"/>
      <c r="M2" s="1"/>
    </row>
    <row r="3" spans="1:15" ht="159.5" x14ac:dyDescent="0.35">
      <c r="A3" s="2" t="s">
        <v>7</v>
      </c>
      <c r="B3" s="3">
        <v>9000000</v>
      </c>
      <c r="C3" s="4">
        <f>(B3-G3)/95000/4*0.3</f>
        <v>4.973684210526315</v>
      </c>
      <c r="D3" s="4">
        <f>C3*95000*4</f>
        <v>1889999.9999999998</v>
      </c>
      <c r="E3" s="4">
        <f>(B3-G3)/95000/4*0.7</f>
        <v>11.605263157894735</v>
      </c>
      <c r="F3" s="4">
        <f>E3*95000*4</f>
        <v>4409999.9999999991</v>
      </c>
      <c r="G3" s="5">
        <v>2700000</v>
      </c>
      <c r="H3" s="6" t="s">
        <v>12</v>
      </c>
      <c r="I3" s="1"/>
      <c r="J3" s="1"/>
      <c r="K3" s="7"/>
      <c r="L3" s="7"/>
      <c r="M3" s="7"/>
      <c r="N3" s="7"/>
      <c r="O3" s="8"/>
    </row>
    <row r="4" spans="1:15" ht="130.5" x14ac:dyDescent="0.35">
      <c r="A4" s="2" t="s">
        <v>8</v>
      </c>
      <c r="B4" s="3">
        <v>9000000</v>
      </c>
      <c r="C4" s="4">
        <f>(B4-G4)/80000/4*0.3</f>
        <v>6.9375</v>
      </c>
      <c r="D4" s="4">
        <f>C4*95000*4</f>
        <v>2636250</v>
      </c>
      <c r="E4" s="4">
        <f>(B4-G4)/80000/4*0.7</f>
        <v>16.1875</v>
      </c>
      <c r="F4" s="4">
        <f>E4*95000*4</f>
        <v>6151250</v>
      </c>
      <c r="G4" s="5">
        <v>1600000</v>
      </c>
      <c r="H4" s="6" t="s">
        <v>9</v>
      </c>
      <c r="I4" s="1"/>
      <c r="J4" s="1"/>
      <c r="K4" s="1"/>
      <c r="L4" s="7"/>
      <c r="M4" s="1"/>
      <c r="O4" s="7"/>
    </row>
    <row r="5" spans="1:15" ht="150.65" customHeight="1" x14ac:dyDescent="0.35">
      <c r="A5" s="2" t="s">
        <v>10</v>
      </c>
      <c r="B5" s="3">
        <v>62000000</v>
      </c>
      <c r="C5" s="4">
        <f>(B5-G5)/91000/4*0.3</f>
        <v>4.6978021978021971</v>
      </c>
      <c r="D5" s="4">
        <f>C5*95000*4</f>
        <v>1785164.835164835</v>
      </c>
      <c r="E5" s="4">
        <f>(B5-G5)/91000/4*0.7</f>
        <v>10.96153846153846</v>
      </c>
      <c r="F5" s="4">
        <f>E5*95000*4</f>
        <v>4165384.6153846146</v>
      </c>
      <c r="G5" s="5">
        <f>3200000+490000*(20+14+20)*2+180000</f>
        <v>56300000</v>
      </c>
      <c r="H5" s="6" t="s">
        <v>11</v>
      </c>
      <c r="I5" s="1"/>
      <c r="J5" s="1"/>
      <c r="K5" s="1"/>
      <c r="L5" s="7"/>
      <c r="O5" s="7"/>
    </row>
    <row r="6" spans="1:15" x14ac:dyDescent="0.35">
      <c r="A6" s="9"/>
      <c r="B6" s="1"/>
      <c r="C6" s="10">
        <f>SUM(C3:C5)</f>
        <v>16.608986408328512</v>
      </c>
      <c r="D6" s="10">
        <f>SUM(D3:D5)</f>
        <v>6311414.8351648347</v>
      </c>
      <c r="E6" s="10">
        <f>SUM(E3:E5)</f>
        <v>38.754301619433193</v>
      </c>
      <c r="F6" s="10">
        <f>SUM(F3:F5)</f>
        <v>14726634.615384614</v>
      </c>
      <c r="G6" s="7"/>
      <c r="H6" s="11"/>
      <c r="I6" s="1"/>
      <c r="J6" s="1"/>
      <c r="K6" s="1"/>
      <c r="L6" s="1"/>
      <c r="M6" s="1"/>
    </row>
    <row r="7" spans="1:15" x14ac:dyDescent="0.35">
      <c r="G7" s="13"/>
      <c r="H7" s="14"/>
    </row>
    <row r="8" spans="1:15" x14ac:dyDescent="0.35">
      <c r="G8" s="13"/>
    </row>
    <row r="9" spans="1:15" x14ac:dyDescent="0.35">
      <c r="H9" s="14"/>
    </row>
  </sheetData>
  <mergeCells count="7">
    <mergeCell ref="A1:A2"/>
    <mergeCell ref="B1:B2"/>
    <mergeCell ref="C1:F1"/>
    <mergeCell ref="G1:G2"/>
    <mergeCell ref="H1:H2"/>
    <mergeCell ref="C2:D2"/>
    <mergeCell ref="E2:F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31D20BBDCE7F41A03855FE675EA862" ma:contentTypeVersion="13" ma:contentTypeDescription="Creare un nuovo documento." ma:contentTypeScope="" ma:versionID="df680bc5c9d3a4f129e2d8d6f7750e2e">
  <xsd:schema xmlns:xsd="http://www.w3.org/2001/XMLSchema" xmlns:xs="http://www.w3.org/2001/XMLSchema" xmlns:p="http://schemas.microsoft.com/office/2006/metadata/properties" xmlns:ns3="88085a5f-2f52-4f1d-bf12-0adb0812291a" xmlns:ns4="7a87ee0b-9e77-413c-89f0-17a4d2261022" targetNamespace="http://schemas.microsoft.com/office/2006/metadata/properties" ma:root="true" ma:fieldsID="868b8cb1d2cb06aefe4c66b7e6f4a419" ns3:_="" ns4:_="">
    <xsd:import namespace="88085a5f-2f52-4f1d-bf12-0adb0812291a"/>
    <xsd:import namespace="7a87ee0b-9e77-413c-89f0-17a4d226102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85a5f-2f52-4f1d-bf12-0adb081229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suggerimento condivisione" ma:internalName="SharingHintHash" ma:readOnly="true">
      <xsd:simpleType>
        <xsd:restriction base="dms:Text"/>
      </xsd:simpleType>
    </xsd:element>
    <xsd:element name="SharedWithDetails" ma:index="10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7ee0b-9e77-413c-89f0-17a4d2261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C13B90-A2CA-4BF1-A23A-984769B595E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88085a5f-2f52-4f1d-bf12-0adb0812291a"/>
    <ds:schemaRef ds:uri="7a87ee0b-9e77-413c-89f0-17a4d2261022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222181-AE90-42FE-AF2F-24B639A0E5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E2A8BB-7965-4FB6-9809-162EFA8BE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85a5f-2f52-4f1d-bf12-0adb0812291a"/>
    <ds:schemaRef ds:uri="7a87ee0b-9e77-413c-89f0-17a4d2261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InVerso</dc:creator>
  <cp:lastModifiedBy>DI DOMENICO Cristina</cp:lastModifiedBy>
  <dcterms:created xsi:type="dcterms:W3CDTF">2021-06-21T07:06:48Z</dcterms:created>
  <dcterms:modified xsi:type="dcterms:W3CDTF">2021-10-15T11:30:27Z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0x0101008F31D20BBDCE7F41A03855FE675EA862</vt:lpwstr>
  </property>
</Properties>
</file>